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риложение  6" sheetId="1" r:id="rId1"/>
    <sheet name="приложение 9" sheetId="4" state="hidden" r:id="rId2"/>
  </sheets>
  <definedNames>
    <definedName name="_xlnm.Print_Area" localSheetId="0">'приложение  6'!$A$1:$J$57</definedName>
    <definedName name="_xlnm.Print_Area" localSheetId="1">'приложение 9'!$A$1:$L$41</definedName>
  </definedNames>
  <calcPr calcId="145621"/>
</workbook>
</file>

<file path=xl/calcChain.xml><?xml version="1.0" encoding="utf-8"?>
<calcChain xmlns="http://schemas.openxmlformats.org/spreadsheetml/2006/main">
  <c r="G40" i="1" l="1"/>
  <c r="G39" i="1"/>
  <c r="G36" i="1"/>
  <c r="I36" i="1"/>
  <c r="I46" i="1" l="1"/>
  <c r="G50" i="1" l="1"/>
  <c r="I27" i="1" l="1"/>
  <c r="I51" i="1"/>
  <c r="G51" i="1" s="1"/>
  <c r="G52" i="1"/>
  <c r="J46" i="1" l="1"/>
  <c r="G46" i="1"/>
  <c r="G47" i="1"/>
  <c r="G48" i="1"/>
  <c r="G49" i="1"/>
  <c r="G43" i="1" l="1"/>
  <c r="H17" i="1" l="1"/>
  <c r="I17" i="1"/>
  <c r="J17" i="1"/>
  <c r="G23" i="1"/>
  <c r="G19" i="4" l="1"/>
  <c r="G20" i="4"/>
  <c r="G21" i="4"/>
  <c r="G22" i="4"/>
  <c r="J19" i="4"/>
  <c r="J20" i="4"/>
  <c r="J21" i="4"/>
  <c r="J22" i="4"/>
  <c r="I33" i="1" l="1"/>
  <c r="G34" i="1"/>
  <c r="G33" i="1" s="1"/>
  <c r="G35" i="1"/>
  <c r="H44" i="4" l="1"/>
  <c r="H43" i="4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H41" i="4" s="1"/>
  <c r="I17" i="4"/>
  <c r="K17" i="4"/>
  <c r="L17" i="4"/>
  <c r="H13" i="4"/>
  <c r="I13" i="4"/>
  <c r="I44" i="4" s="1"/>
  <c r="J18" i="4"/>
  <c r="J17" i="4" s="1"/>
  <c r="J43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43" i="4"/>
  <c r="G24" i="4"/>
  <c r="G25" i="4"/>
  <c r="G23" i="4" s="1"/>
  <c r="G27" i="4"/>
  <c r="G28" i="4"/>
  <c r="G26" i="4" s="1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K32" i="4"/>
  <c r="L32" i="4"/>
  <c r="I32" i="4"/>
  <c r="G32" i="4" s="1"/>
  <c r="I56" i="1"/>
  <c r="H55" i="1"/>
  <c r="I55" i="1"/>
  <c r="J55" i="1"/>
  <c r="H33" i="1"/>
  <c r="J33" i="1"/>
  <c r="H24" i="1"/>
  <c r="I24" i="1"/>
  <c r="J24" i="1"/>
  <c r="G26" i="1"/>
  <c r="G25" i="1"/>
  <c r="G19" i="1"/>
  <c r="G20" i="1"/>
  <c r="G21" i="1"/>
  <c r="G22" i="1"/>
  <c r="G18" i="1"/>
  <c r="L36" i="4"/>
  <c r="K36" i="4" s="1"/>
  <c r="J36" i="4" s="1"/>
  <c r="L35" i="4"/>
  <c r="L34" i="4" s="1"/>
  <c r="L16" i="4"/>
  <c r="K16" i="4" s="1"/>
  <c r="J16" i="4" s="1"/>
  <c r="L15" i="4"/>
  <c r="K15" i="4" s="1"/>
  <c r="J15" i="4" s="1"/>
  <c r="L14" i="4"/>
  <c r="H27" i="1"/>
  <c r="J27" i="1"/>
  <c r="G29" i="1"/>
  <c r="G30" i="1"/>
  <c r="G31" i="1"/>
  <c r="G32" i="1"/>
  <c r="G28" i="1"/>
  <c r="H41" i="1"/>
  <c r="I41" i="1"/>
  <c r="I53" i="1" s="1"/>
  <c r="J41" i="1"/>
  <c r="G44" i="1"/>
  <c r="G45" i="1"/>
  <c r="G42" i="1"/>
  <c r="H15" i="1"/>
  <c r="H16" i="1"/>
  <c r="J37" i="1"/>
  <c r="J56" i="1" s="1"/>
  <c r="J39" i="1"/>
  <c r="H39" i="1" s="1"/>
  <c r="G24" i="1" l="1"/>
  <c r="G17" i="1"/>
  <c r="G27" i="1"/>
  <c r="G41" i="1"/>
  <c r="K14" i="4"/>
  <c r="L13" i="4"/>
  <c r="J32" i="4"/>
  <c r="K35" i="4"/>
  <c r="J36" i="1"/>
  <c r="G55" i="1"/>
  <c r="J13" i="1"/>
  <c r="J53" i="1" s="1"/>
  <c r="K34" i="4" l="1"/>
  <c r="J35" i="4"/>
  <c r="J34" i="4" s="1"/>
  <c r="L44" i="4"/>
  <c r="L41" i="4"/>
  <c r="J14" i="4"/>
  <c r="J13" i="4" s="1"/>
  <c r="K13" i="4"/>
  <c r="I13" i="1"/>
  <c r="H14" i="1"/>
  <c r="H37" i="1"/>
  <c r="H36" i="1" s="1"/>
  <c r="K44" i="4" l="1"/>
  <c r="K41" i="4"/>
  <c r="J44" i="4"/>
  <c r="J41" i="4"/>
  <c r="H13" i="1"/>
  <c r="H56" i="1"/>
  <c r="H53" i="1"/>
  <c r="G37" i="1" l="1"/>
  <c r="G16" i="1"/>
  <c r="G15" i="1"/>
  <c r="G14" i="1"/>
  <c r="G56" i="1" l="1"/>
  <c r="G57" i="1" s="1"/>
  <c r="G13" i="1"/>
  <c r="G53" i="1" s="1"/>
</calcChain>
</file>

<file path=xl/sharedStrings.xml><?xml version="1.0" encoding="utf-8"?>
<sst xmlns="http://schemas.openxmlformats.org/spreadsheetml/2006/main" count="338" uniqueCount="73">
  <si>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</si>
  <si>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</si>
  <si>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</si>
  <si>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</si>
  <si>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</si>
  <si>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</si>
  <si>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</si>
  <si>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</si>
  <si>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</si>
  <si>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</si>
  <si>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</si>
  <si>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</si>
  <si>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</si>
  <si>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</si>
  <si>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</si>
  <si>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</si>
  <si>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</si>
  <si>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</si>
  <si>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</si>
  <si>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</si>
  <si>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</si>
  <si>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</si>
  <si>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</si>
  <si>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</si>
  <si>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</si>
  <si>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</si>
  <si>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</si>
  <si>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</si>
  <si>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</si>
  <si>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</si>
  <si>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</si>
  <si>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</si>
  <si>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</si>
  <si>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</si>
  <si>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</si>
  <si>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</si>
  <si>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</si>
  <si>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</si>
  <si>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</si>
  <si>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</si>
  <si>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</si>
  <si>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</si>
  <si>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</si>
  <si>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</si>
  <si>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</si>
  <si>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</si>
  <si>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</si>
  <si>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</si>
  <si>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</si>
  <si>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</si>
  <si>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</si>
  <si>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</si>
  <si>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</si>
  <si>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</si>
  <si>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</si>
  <si>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</si>
  <si>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</si>
  <si>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</si>
  <si>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</si>
  <si>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</si>
  <si>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от________________2013 №_____</t>
  </si>
  <si>
    <t>5200900</t>
  </si>
  <si>
    <t>Приложение 9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</si>
  <si>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</si>
  <si>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 xml:space="preserve">МКУ "Капитальное строительство" </t>
  </si>
  <si>
    <t>12</t>
  </si>
  <si>
    <t>04</t>
  </si>
  <si>
    <t>7950210</t>
  </si>
  <si>
    <t>Ведомственная целевая программа "О мерах социальной поддержки для отдельных категорий населения в виде приобретения работ по ремонту жилых помещенийна 2013-2014 годы"</t>
  </si>
  <si>
    <t>7950211</t>
  </si>
  <si>
    <t>05</t>
  </si>
  <si>
    <t>Приложение 6</t>
  </si>
  <si>
    <t>от 25.10.2013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</si>
</sst>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1" fillId="2" borderId="0" xfId="0" applyNumberFormat="1" applyFont="1" applyFill="1"/>
    <xf numFmtId="0" fontId="12" fillId="0" borderId="2" xfId="0" applyFont="1" applyFill="1" applyBorder="1" applyAlignment="1">
      <alignment wrapText="1"/>
    </xf>
    <xf numFmtId="0" fontId="6" fillId="2" borderId="0" xfId="0" applyFont="1" applyFill="1"/>
    <xf numFmtId="164" fontId="2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zoomScale="80" zoomScaleNormal="100" zoomScaleSheetLayoutView="80" workbookViewId="0">
      <selection activeCell="A50" sqref="A50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11" width="11.28515625" style="1" bestFit="1" customWidth="1"/>
    <col min="12" max="12" width="9.42578125" style="1" bestFit="1" customWidth="1"/>
    <col min="13" max="13" width="10.5703125" style="1" bestFit="1" customWidth="1"/>
    <col min="14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G1" s="1" t="s">
        <v>71</v>
      </c>
    </row>
    <row r="2" spans="1:10" x14ac:dyDescent="0.25">
      <c r="G2" s="1" t="s">
        <v>0</v>
      </c>
    </row>
    <row r="3" spans="1:10" x14ac:dyDescent="0.25">
      <c r="G3" s="1" t="s">
        <v>1</v>
      </c>
    </row>
    <row r="4" spans="1:10" x14ac:dyDescent="0.25">
      <c r="G4" s="1" t="s">
        <v>72</v>
      </c>
    </row>
    <row r="6" spans="1:10" x14ac:dyDescent="0.2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8" spans="1:10" s="17" customFormat="1" ht="12.75" x14ac:dyDescent="0.2">
      <c r="A8" s="37" t="s">
        <v>3</v>
      </c>
      <c r="B8" s="37" t="s">
        <v>36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20" t="s">
        <v>9</v>
      </c>
      <c r="I8" s="35" t="s">
        <v>9</v>
      </c>
      <c r="J8" s="36"/>
    </row>
    <row r="9" spans="1:10" s="17" customFormat="1" ht="12.75" x14ac:dyDescent="0.2">
      <c r="A9" s="37"/>
      <c r="B9" s="38"/>
      <c r="C9" s="37"/>
      <c r="D9" s="37"/>
      <c r="E9" s="37"/>
      <c r="F9" s="37"/>
      <c r="G9" s="37"/>
      <c r="H9" s="32" t="s">
        <v>10</v>
      </c>
      <c r="I9" s="32" t="s">
        <v>10</v>
      </c>
      <c r="J9" s="32" t="s">
        <v>59</v>
      </c>
    </row>
    <row r="10" spans="1:10" s="17" customFormat="1" ht="12.75" x14ac:dyDescent="0.2">
      <c r="A10" s="37"/>
      <c r="B10" s="38"/>
      <c r="C10" s="37"/>
      <c r="D10" s="37"/>
      <c r="E10" s="37"/>
      <c r="F10" s="37"/>
      <c r="G10" s="37"/>
      <c r="H10" s="32"/>
      <c r="I10" s="33"/>
      <c r="J10" s="34"/>
    </row>
    <row r="11" spans="1:10" s="17" customFormat="1" ht="60" customHeight="1" x14ac:dyDescent="0.2">
      <c r="A11" s="37"/>
      <c r="B11" s="38"/>
      <c r="C11" s="37"/>
      <c r="D11" s="37"/>
      <c r="E11" s="37"/>
      <c r="F11" s="37"/>
      <c r="G11" s="37"/>
      <c r="H11" s="32"/>
      <c r="I11" s="33"/>
      <c r="J11" s="34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3" ht="29.25" customHeight="1" x14ac:dyDescent="0.25">
      <c r="A17" s="10" t="s">
        <v>28</v>
      </c>
      <c r="B17" s="11" t="s">
        <v>39</v>
      </c>
      <c r="C17" s="12"/>
      <c r="D17" s="12"/>
      <c r="E17" s="12"/>
      <c r="F17" s="12"/>
      <c r="G17" s="13">
        <f>SUM(G18:G23)</f>
        <v>1286035.2</v>
      </c>
      <c r="H17" s="13">
        <f t="shared" ref="H17:J17" si="3">SUM(H18:H23)</f>
        <v>6001</v>
      </c>
      <c r="I17" s="13">
        <f t="shared" si="3"/>
        <v>542535.4</v>
      </c>
      <c r="J17" s="13">
        <f t="shared" si="3"/>
        <v>743499.79999999993</v>
      </c>
    </row>
    <row r="18" spans="1:13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2600</v>
      </c>
      <c r="H18" s="4">
        <v>6001</v>
      </c>
      <c r="I18" s="4">
        <v>2600</v>
      </c>
      <c r="J18" s="4"/>
    </row>
    <row r="19" spans="1:13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3" si="4">SUM(I19:J19)</f>
        <v>451239.4</v>
      </c>
      <c r="H19" s="4"/>
      <c r="I19" s="4">
        <v>444798.4</v>
      </c>
      <c r="J19" s="4">
        <v>6441</v>
      </c>
    </row>
    <row r="20" spans="1:13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772091</v>
      </c>
      <c r="H20" s="4"/>
      <c r="I20" s="4">
        <v>81131.399999999994</v>
      </c>
      <c r="J20" s="4">
        <v>690959.6</v>
      </c>
      <c r="L20" s="27"/>
      <c r="M20" s="27"/>
    </row>
    <row r="21" spans="1:13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32939.300000000003</v>
      </c>
      <c r="H21" s="4"/>
      <c r="I21" s="4">
        <v>8547.7000000000007</v>
      </c>
      <c r="J21" s="4">
        <v>24391.599999999999</v>
      </c>
    </row>
    <row r="22" spans="1:13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17373.099999999999</v>
      </c>
      <c r="H22" s="4"/>
      <c r="I22" s="4">
        <v>5457.9</v>
      </c>
      <c r="J22" s="4">
        <v>11915.2</v>
      </c>
    </row>
    <row r="23" spans="1:13" x14ac:dyDescent="0.25">
      <c r="A23" s="11" t="s">
        <v>27</v>
      </c>
      <c r="B23" s="11"/>
      <c r="C23" s="3" t="s">
        <v>11</v>
      </c>
      <c r="D23" s="3" t="s">
        <v>12</v>
      </c>
      <c r="E23" s="3" t="s">
        <v>15</v>
      </c>
      <c r="F23" s="3" t="s">
        <v>61</v>
      </c>
      <c r="G23" s="4">
        <f t="shared" si="4"/>
        <v>9792.4</v>
      </c>
      <c r="H23" s="4"/>
      <c r="I23" s="4">
        <v>0</v>
      </c>
      <c r="J23" s="4">
        <v>9792.4</v>
      </c>
      <c r="K23" s="16"/>
    </row>
    <row r="24" spans="1:13" ht="47.25" x14ac:dyDescent="0.25">
      <c r="A24" s="10" t="s">
        <v>29</v>
      </c>
      <c r="B24" s="11" t="s">
        <v>38</v>
      </c>
      <c r="C24" s="12"/>
      <c r="D24" s="12"/>
      <c r="E24" s="12"/>
      <c r="F24" s="12"/>
      <c r="G24" s="13">
        <f>SUM(G25:G26)</f>
        <v>44644.7</v>
      </c>
      <c r="H24" s="13">
        <f t="shared" ref="H24:J24" si="5">SUM(H25:H26)</f>
        <v>501</v>
      </c>
      <c r="I24" s="13">
        <f t="shared" si="5"/>
        <v>43564.7</v>
      </c>
      <c r="J24" s="13">
        <f t="shared" si="5"/>
        <v>1080</v>
      </c>
    </row>
    <row r="25" spans="1:13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18</v>
      </c>
      <c r="G25" s="4">
        <f>SUM(I25:J25)</f>
        <v>500</v>
      </c>
      <c r="H25" s="4">
        <v>501</v>
      </c>
      <c r="I25" s="4">
        <v>500</v>
      </c>
      <c r="J25" s="4"/>
    </row>
    <row r="26" spans="1:13" x14ac:dyDescent="0.25">
      <c r="A26" s="11" t="s">
        <v>27</v>
      </c>
      <c r="B26" s="11"/>
      <c r="C26" s="3" t="s">
        <v>11</v>
      </c>
      <c r="D26" s="3" t="s">
        <v>12</v>
      </c>
      <c r="E26" s="3" t="s">
        <v>12</v>
      </c>
      <c r="F26" s="3" t="s">
        <v>55</v>
      </c>
      <c r="G26" s="4">
        <f>SUM(I26:J26)</f>
        <v>44144.7</v>
      </c>
      <c r="H26" s="4"/>
      <c r="I26" s="4">
        <v>43064.7</v>
      </c>
      <c r="J26" s="4">
        <v>1080</v>
      </c>
    </row>
    <row r="27" spans="1:13" ht="31.5" x14ac:dyDescent="0.25">
      <c r="A27" s="10" t="s">
        <v>30</v>
      </c>
      <c r="B27" s="11" t="s">
        <v>40</v>
      </c>
      <c r="C27" s="12"/>
      <c r="D27" s="12"/>
      <c r="E27" s="12"/>
      <c r="F27" s="12"/>
      <c r="G27" s="13">
        <f>SUM(G28:G32)</f>
        <v>237311.60000000003</v>
      </c>
      <c r="H27" s="13">
        <f t="shared" ref="H27:J27" si="6">SUM(H28:H32)</f>
        <v>209217.4</v>
      </c>
      <c r="I27" s="13">
        <f>SUM(I28:I32)</f>
        <v>234545.60000000003</v>
      </c>
      <c r="J27" s="13">
        <f t="shared" si="6"/>
        <v>2766</v>
      </c>
    </row>
    <row r="28" spans="1:13" x14ac:dyDescent="0.25">
      <c r="A28" s="11" t="s">
        <v>31</v>
      </c>
      <c r="B28" s="11"/>
      <c r="C28" s="3" t="s">
        <v>19</v>
      </c>
      <c r="D28" s="3" t="s">
        <v>20</v>
      </c>
      <c r="E28" s="3" t="s">
        <v>14</v>
      </c>
      <c r="F28" s="3" t="s">
        <v>21</v>
      </c>
      <c r="G28" s="4">
        <f>SUM(I28:J28)</f>
        <v>7265.3</v>
      </c>
      <c r="H28" s="4">
        <v>3900</v>
      </c>
      <c r="I28" s="4">
        <v>7265.3</v>
      </c>
      <c r="J28" s="4"/>
    </row>
    <row r="29" spans="1:13" x14ac:dyDescent="0.25">
      <c r="A29" s="11" t="s">
        <v>31</v>
      </c>
      <c r="B29" s="11"/>
      <c r="C29" s="3" t="s">
        <v>19</v>
      </c>
      <c r="D29" s="3" t="s">
        <v>12</v>
      </c>
      <c r="E29" s="3" t="s">
        <v>15</v>
      </c>
      <c r="F29" s="3" t="s">
        <v>43</v>
      </c>
      <c r="G29" s="4">
        <f t="shared" ref="G29:G32" si="7">SUM(I29:J29)</f>
        <v>118874.7</v>
      </c>
      <c r="H29" s="4">
        <v>107422.6</v>
      </c>
      <c r="I29" s="4">
        <v>116953.7</v>
      </c>
      <c r="J29" s="4">
        <v>1921</v>
      </c>
    </row>
    <row r="30" spans="1:13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44</v>
      </c>
      <c r="G30" s="4">
        <f t="shared" si="7"/>
        <v>59715.7</v>
      </c>
      <c r="H30" s="4">
        <v>51688.7</v>
      </c>
      <c r="I30" s="4">
        <v>59215.7</v>
      </c>
      <c r="J30" s="4">
        <v>500</v>
      </c>
    </row>
    <row r="31" spans="1:13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45</v>
      </c>
      <c r="G31" s="4">
        <f t="shared" si="7"/>
        <v>22549.200000000001</v>
      </c>
      <c r="H31" s="4">
        <v>20943.599999999999</v>
      </c>
      <c r="I31" s="4">
        <v>22204.2</v>
      </c>
      <c r="J31" s="4">
        <v>345</v>
      </c>
    </row>
    <row r="32" spans="1:13" x14ac:dyDescent="0.25">
      <c r="A32" s="11" t="s">
        <v>31</v>
      </c>
      <c r="B32" s="11"/>
      <c r="C32" s="3" t="s">
        <v>19</v>
      </c>
      <c r="D32" s="3" t="s">
        <v>20</v>
      </c>
      <c r="E32" s="3" t="s">
        <v>14</v>
      </c>
      <c r="F32" s="3" t="s">
        <v>46</v>
      </c>
      <c r="G32" s="4">
        <f t="shared" si="7"/>
        <v>28906.7</v>
      </c>
      <c r="H32" s="4">
        <v>25262.5</v>
      </c>
      <c r="I32" s="4">
        <v>28906.7</v>
      </c>
      <c r="J32" s="4"/>
    </row>
    <row r="33" spans="1:10" ht="47.25" x14ac:dyDescent="0.25">
      <c r="A33" s="10" t="s">
        <v>32</v>
      </c>
      <c r="B33" s="11"/>
      <c r="C33" s="12"/>
      <c r="D33" s="12"/>
      <c r="E33" s="12"/>
      <c r="F33" s="12" t="s">
        <v>22</v>
      </c>
      <c r="G33" s="13">
        <f>SUM(G34+G35)</f>
        <v>995.9</v>
      </c>
      <c r="H33" s="13">
        <f t="shared" ref="H33:J33" si="8">SUM(H34)</f>
        <v>1001</v>
      </c>
      <c r="I33" s="13">
        <f>SUM(I34+I35)</f>
        <v>995.9</v>
      </c>
      <c r="J33" s="13">
        <f t="shared" si="8"/>
        <v>0</v>
      </c>
    </row>
    <row r="34" spans="1:10" x14ac:dyDescent="0.25">
      <c r="A34" s="11" t="s">
        <v>31</v>
      </c>
      <c r="B34" s="11"/>
      <c r="C34" s="3" t="s">
        <v>19</v>
      </c>
      <c r="D34" s="3" t="s">
        <v>16</v>
      </c>
      <c r="E34" s="3" t="s">
        <v>14</v>
      </c>
      <c r="F34" s="3" t="s">
        <v>22</v>
      </c>
      <c r="G34" s="4">
        <f>SUM(I34:J34)</f>
        <v>845.9</v>
      </c>
      <c r="H34" s="4">
        <v>1001</v>
      </c>
      <c r="I34" s="4">
        <v>845.9</v>
      </c>
      <c r="J34" s="4"/>
    </row>
    <row r="35" spans="1:10" x14ac:dyDescent="0.25">
      <c r="A35" s="11" t="s">
        <v>31</v>
      </c>
      <c r="B35" s="11"/>
      <c r="C35" s="3" t="s">
        <v>19</v>
      </c>
      <c r="D35" s="3" t="s">
        <v>16</v>
      </c>
      <c r="E35" s="3" t="s">
        <v>15</v>
      </c>
      <c r="F35" s="3" t="s">
        <v>22</v>
      </c>
      <c r="G35" s="4">
        <f>SUM(I35:J35)</f>
        <v>150</v>
      </c>
      <c r="H35" s="4"/>
      <c r="I35" s="4">
        <v>150</v>
      </c>
      <c r="J35" s="4"/>
    </row>
    <row r="36" spans="1:10" ht="47.25" x14ac:dyDescent="0.25">
      <c r="A36" s="22" t="s">
        <v>33</v>
      </c>
      <c r="B36" s="23" t="s">
        <v>42</v>
      </c>
      <c r="C36" s="12"/>
      <c r="D36" s="12"/>
      <c r="E36" s="12"/>
      <c r="F36" s="12" t="s">
        <v>23</v>
      </c>
      <c r="G36" s="13">
        <f>SUM(G37:G40)</f>
        <v>428</v>
      </c>
      <c r="H36" s="13">
        <f t="shared" ref="H36:J36" si="9">SUM(H37:H39)</f>
        <v>428</v>
      </c>
      <c r="I36" s="13">
        <f>SUM(I37:I40)</f>
        <v>428</v>
      </c>
      <c r="J36" s="13">
        <f t="shared" si="9"/>
        <v>0</v>
      </c>
    </row>
    <row r="37" spans="1:10" x14ac:dyDescent="0.25">
      <c r="A37" s="11" t="s">
        <v>31</v>
      </c>
      <c r="B37" s="11"/>
      <c r="C37" s="3" t="s">
        <v>19</v>
      </c>
      <c r="D37" s="3" t="s">
        <v>12</v>
      </c>
      <c r="E37" s="3" t="s">
        <v>15</v>
      </c>
      <c r="F37" s="3" t="s">
        <v>23</v>
      </c>
      <c r="G37" s="4">
        <f>SUM(H37:H37)</f>
        <v>180</v>
      </c>
      <c r="H37" s="4">
        <f t="shared" ref="H37:J37" si="10">SUM(I37:I37)</f>
        <v>180</v>
      </c>
      <c r="I37" s="4">
        <v>180</v>
      </c>
      <c r="J37" s="4">
        <f t="shared" si="10"/>
        <v>0</v>
      </c>
    </row>
    <row r="38" spans="1:10" hidden="1" x14ac:dyDescent="0.25">
      <c r="A38" s="11" t="s">
        <v>64</v>
      </c>
      <c r="B38" s="11"/>
      <c r="C38" s="3"/>
      <c r="D38" s="3"/>
      <c r="E38" s="3"/>
      <c r="F38" s="3"/>
      <c r="G38" s="4"/>
      <c r="H38" s="4"/>
      <c r="I38" s="4"/>
      <c r="J38" s="4"/>
    </row>
    <row r="39" spans="1:10" x14ac:dyDescent="0.25">
      <c r="A39" s="11" t="s">
        <v>31</v>
      </c>
      <c r="B39" s="11"/>
      <c r="C39" s="5" t="s">
        <v>19</v>
      </c>
      <c r="D39" s="5" t="s">
        <v>24</v>
      </c>
      <c r="E39" s="3" t="s">
        <v>14</v>
      </c>
      <c r="F39" s="3" t="s">
        <v>23</v>
      </c>
      <c r="G39" s="4">
        <f>SUM(H39:H39)</f>
        <v>248</v>
      </c>
      <c r="H39" s="4">
        <f t="shared" ref="H39:J39" si="11">SUM(I39:I39)</f>
        <v>248</v>
      </c>
      <c r="I39" s="4">
        <v>248</v>
      </c>
      <c r="J39" s="4">
        <f t="shared" si="11"/>
        <v>0</v>
      </c>
    </row>
    <row r="40" spans="1:10" ht="15.75" hidden="1" customHeight="1" x14ac:dyDescent="0.25">
      <c r="A40" s="11" t="s">
        <v>64</v>
      </c>
      <c r="B40" s="11"/>
      <c r="C40" s="5" t="s">
        <v>19</v>
      </c>
      <c r="D40" s="5" t="s">
        <v>24</v>
      </c>
      <c r="E40" s="3" t="s">
        <v>15</v>
      </c>
      <c r="F40" s="3" t="s">
        <v>23</v>
      </c>
      <c r="G40" s="4">
        <f>SUM(I40:J40)</f>
        <v>0</v>
      </c>
      <c r="H40" s="4"/>
      <c r="I40" s="30"/>
      <c r="J40" s="4"/>
    </row>
    <row r="41" spans="1:10" ht="31.5" x14ac:dyDescent="0.25">
      <c r="A41" s="10" t="s">
        <v>34</v>
      </c>
      <c r="B41" s="11" t="s">
        <v>41</v>
      </c>
      <c r="C41" s="12"/>
      <c r="D41" s="12"/>
      <c r="E41" s="12"/>
      <c r="F41" s="12"/>
      <c r="G41" s="13">
        <f>SUM(G42:G45)</f>
        <v>99363.9</v>
      </c>
      <c r="H41" s="13">
        <f t="shared" ref="H41:J41" si="12">SUM(H42:H45)</f>
        <v>88123.7</v>
      </c>
      <c r="I41" s="13">
        <f t="shared" si="12"/>
        <v>98195.6</v>
      </c>
      <c r="J41" s="13">
        <f t="shared" si="12"/>
        <v>1168.3</v>
      </c>
    </row>
    <row r="42" spans="1:10" x14ac:dyDescent="0.25">
      <c r="A42" s="11" t="s">
        <v>31</v>
      </c>
      <c r="B42" s="11"/>
      <c r="C42" s="3" t="s">
        <v>19</v>
      </c>
      <c r="D42" s="3" t="s">
        <v>24</v>
      </c>
      <c r="E42" s="3" t="s">
        <v>14</v>
      </c>
      <c r="F42" s="3" t="s">
        <v>25</v>
      </c>
      <c r="G42" s="4">
        <f>SUM(I42:J42)</f>
        <v>2163.1999999999998</v>
      </c>
      <c r="H42" s="4">
        <v>4000</v>
      </c>
      <c r="I42" s="4">
        <v>2163.1999999999998</v>
      </c>
      <c r="J42" s="4"/>
    </row>
    <row r="43" spans="1:10" x14ac:dyDescent="0.25">
      <c r="A43" s="11" t="s">
        <v>31</v>
      </c>
      <c r="B43" s="11"/>
      <c r="C43" s="3" t="s">
        <v>19</v>
      </c>
      <c r="D43" s="3" t="s">
        <v>12</v>
      </c>
      <c r="E43" s="3" t="s">
        <v>15</v>
      </c>
      <c r="F43" s="3" t="s">
        <v>25</v>
      </c>
      <c r="G43" s="4">
        <f>SUM(I43:J43)</f>
        <v>1632.3</v>
      </c>
      <c r="H43" s="4"/>
      <c r="I43" s="4">
        <v>1632.3</v>
      </c>
      <c r="J43" s="4"/>
    </row>
    <row r="44" spans="1:10" x14ac:dyDescent="0.25">
      <c r="A44" s="11" t="s">
        <v>31</v>
      </c>
      <c r="B44" s="11"/>
      <c r="C44" s="3" t="s">
        <v>19</v>
      </c>
      <c r="D44" s="3" t="s">
        <v>12</v>
      </c>
      <c r="E44" s="3" t="s">
        <v>15</v>
      </c>
      <c r="F44" s="3" t="s">
        <v>43</v>
      </c>
      <c r="G44" s="4">
        <f t="shared" ref="G44:G50" si="13">SUM(I44:J44)</f>
        <v>53863.5</v>
      </c>
      <c r="H44" s="4">
        <v>46319.7</v>
      </c>
      <c r="I44" s="4">
        <v>52899.199999999997</v>
      </c>
      <c r="J44" s="4">
        <v>964.3</v>
      </c>
    </row>
    <row r="45" spans="1:10" x14ac:dyDescent="0.25">
      <c r="A45" s="11" t="s">
        <v>31</v>
      </c>
      <c r="B45" s="11"/>
      <c r="C45" s="3" t="s">
        <v>19</v>
      </c>
      <c r="D45" s="3" t="s">
        <v>24</v>
      </c>
      <c r="E45" s="3" t="s">
        <v>14</v>
      </c>
      <c r="F45" s="3" t="s">
        <v>47</v>
      </c>
      <c r="G45" s="4">
        <f t="shared" si="13"/>
        <v>41704.9</v>
      </c>
      <c r="H45" s="4">
        <v>37804</v>
      </c>
      <c r="I45" s="4">
        <v>41500.9</v>
      </c>
      <c r="J45" s="4">
        <v>204</v>
      </c>
    </row>
    <row r="46" spans="1:10" ht="33.75" customHeight="1" x14ac:dyDescent="0.25">
      <c r="A46" s="10" t="s">
        <v>63</v>
      </c>
      <c r="B46" s="11"/>
      <c r="C46" s="3"/>
      <c r="D46" s="3"/>
      <c r="E46" s="3"/>
      <c r="F46" s="12" t="s">
        <v>67</v>
      </c>
      <c r="G46" s="13">
        <f t="shared" si="13"/>
        <v>868</v>
      </c>
      <c r="H46" s="13"/>
      <c r="I46" s="13">
        <f>I47+I48+I49+I50</f>
        <v>868</v>
      </c>
      <c r="J46" s="13">
        <f>J47+J48+J49</f>
        <v>0</v>
      </c>
    </row>
    <row r="47" spans="1:10" x14ac:dyDescent="0.25">
      <c r="A47" s="11" t="s">
        <v>31</v>
      </c>
      <c r="B47" s="11"/>
      <c r="C47" s="3" t="s">
        <v>19</v>
      </c>
      <c r="D47" s="3" t="s">
        <v>65</v>
      </c>
      <c r="E47" s="3" t="s">
        <v>66</v>
      </c>
      <c r="F47" s="3" t="s">
        <v>67</v>
      </c>
      <c r="G47" s="4">
        <f t="shared" si="13"/>
        <v>160</v>
      </c>
      <c r="H47" s="4"/>
      <c r="I47" s="4">
        <v>160</v>
      </c>
      <c r="J47" s="4"/>
    </row>
    <row r="48" spans="1:10" x14ac:dyDescent="0.25">
      <c r="A48" s="28" t="s">
        <v>64</v>
      </c>
      <c r="B48" s="11"/>
      <c r="C48" s="3" t="s">
        <v>19</v>
      </c>
      <c r="D48" s="3" t="s">
        <v>66</v>
      </c>
      <c r="E48" s="3" t="s">
        <v>16</v>
      </c>
      <c r="F48" s="3" t="s">
        <v>67</v>
      </c>
      <c r="G48" s="4">
        <f t="shared" si="13"/>
        <v>50</v>
      </c>
      <c r="H48" s="4"/>
      <c r="I48" s="4">
        <v>50</v>
      </c>
      <c r="J48" s="4"/>
    </row>
    <row r="49" spans="1:10" x14ac:dyDescent="0.25">
      <c r="A49" s="11" t="s">
        <v>27</v>
      </c>
      <c r="B49" s="11"/>
      <c r="C49" s="3" t="s">
        <v>11</v>
      </c>
      <c r="D49" s="3" t="s">
        <v>12</v>
      </c>
      <c r="E49" s="3" t="s">
        <v>16</v>
      </c>
      <c r="F49" s="3" t="s">
        <v>67</v>
      </c>
      <c r="G49" s="4">
        <f t="shared" si="13"/>
        <v>290</v>
      </c>
      <c r="H49" s="4"/>
      <c r="I49" s="4">
        <v>290</v>
      </c>
      <c r="J49" s="4"/>
    </row>
    <row r="50" spans="1:10" x14ac:dyDescent="0.25">
      <c r="A50" s="28" t="s">
        <v>64</v>
      </c>
      <c r="B50" s="11"/>
      <c r="C50" s="3" t="s">
        <v>19</v>
      </c>
      <c r="D50" s="3" t="s">
        <v>12</v>
      </c>
      <c r="E50" s="3" t="s">
        <v>15</v>
      </c>
      <c r="F50" s="3" t="s">
        <v>67</v>
      </c>
      <c r="G50" s="4">
        <f t="shared" si="13"/>
        <v>368</v>
      </c>
      <c r="H50" s="4"/>
      <c r="I50" s="4">
        <v>368</v>
      </c>
      <c r="J50" s="4"/>
    </row>
    <row r="51" spans="1:10" s="29" customFormat="1" ht="63" x14ac:dyDescent="0.25">
      <c r="A51" s="10" t="s">
        <v>68</v>
      </c>
      <c r="B51" s="10"/>
      <c r="C51" s="12"/>
      <c r="D51" s="12"/>
      <c r="E51" s="12"/>
      <c r="F51" s="12" t="s">
        <v>69</v>
      </c>
      <c r="G51" s="13">
        <f>I51</f>
        <v>250</v>
      </c>
      <c r="H51" s="13"/>
      <c r="I51" s="13">
        <f>I52</f>
        <v>250</v>
      </c>
      <c r="J51" s="13"/>
    </row>
    <row r="52" spans="1:10" x14ac:dyDescent="0.25">
      <c r="A52" s="28" t="s">
        <v>64</v>
      </c>
      <c r="B52" s="11"/>
      <c r="C52" s="3" t="s">
        <v>19</v>
      </c>
      <c r="D52" s="3" t="s">
        <v>70</v>
      </c>
      <c r="E52" s="3" t="s">
        <v>14</v>
      </c>
      <c r="F52" s="3" t="s">
        <v>69</v>
      </c>
      <c r="G52" s="4">
        <f>I52</f>
        <v>250</v>
      </c>
      <c r="H52" s="4"/>
      <c r="I52" s="4">
        <v>250</v>
      </c>
      <c r="J52" s="4"/>
    </row>
    <row r="53" spans="1:10" ht="26.25" customHeight="1" x14ac:dyDescent="0.25">
      <c r="A53" s="6" t="s">
        <v>35</v>
      </c>
      <c r="B53" s="15"/>
      <c r="C53" s="7"/>
      <c r="D53" s="7"/>
      <c r="E53" s="7"/>
      <c r="F53" s="7"/>
      <c r="G53" s="8">
        <f>SUM(G13+G17+G24+G27+G33+G36+G41+G46+G51)</f>
        <v>1672397.2999999998</v>
      </c>
      <c r="H53" s="8">
        <f t="shared" ref="H53:J53" si="14">SUM(H13+H17+H24+H27+H33+H36+H41)</f>
        <v>307772.09999999998</v>
      </c>
      <c r="I53" s="8">
        <f>SUM(I13+I17+I24+I27+I33+I36+I41+I46+I51)</f>
        <v>923883.2</v>
      </c>
      <c r="J53" s="8">
        <f t="shared" si="14"/>
        <v>748514.1</v>
      </c>
    </row>
    <row r="55" spans="1:10" hidden="1" x14ac:dyDescent="0.25">
      <c r="A55" s="1" t="s">
        <v>56</v>
      </c>
      <c r="G55" s="16">
        <f>SUM(G19+G20+G21+G22+G26+G29+G30+G31+G32+G44+G45)</f>
        <v>1643402.1999999997</v>
      </c>
      <c r="H55" s="16">
        <f t="shared" ref="H55:J55" si="15">SUM(H19+H20+H21+H22+H26+H29+H30+H31+H32+H44+H45)</f>
        <v>289441.09999999998</v>
      </c>
      <c r="I55" s="16">
        <f t="shared" si="15"/>
        <v>904680.49999999977</v>
      </c>
      <c r="J55" s="16">
        <f t="shared" si="15"/>
        <v>738721.7</v>
      </c>
    </row>
    <row r="56" spans="1:10" hidden="1" x14ac:dyDescent="0.25">
      <c r="A56" s="1" t="s">
        <v>57</v>
      </c>
      <c r="G56" s="16">
        <f>SUM(G14+G15+G16+G18+G25+G28+G34+G37+G39+G42)</f>
        <v>16302.399999999998</v>
      </c>
      <c r="H56" s="16">
        <f t="shared" ref="H56:J56" si="16">SUM(H14+H15+H16+H18+H25+H28+H34+H37+H39+H42)</f>
        <v>18331</v>
      </c>
      <c r="I56" s="16">
        <f t="shared" si="16"/>
        <v>16302.399999999998</v>
      </c>
      <c r="J56" s="16">
        <f t="shared" si="16"/>
        <v>0</v>
      </c>
    </row>
    <row r="57" spans="1:10" hidden="1" x14ac:dyDescent="0.25">
      <c r="G57" s="16">
        <f>SUM(G55:G56)</f>
        <v>1659704.5999999996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94488188976377963" bottom="0.55118110236220474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I2" sqref="I2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62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60</v>
      </c>
      <c r="J4" s="24"/>
    </row>
    <row r="6" spans="1:12" x14ac:dyDescent="0.25">
      <c r="A6" s="31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1:12" s="17" customFormat="1" ht="12.75" x14ac:dyDescent="0.2">
      <c r="A8" s="37" t="s">
        <v>3</v>
      </c>
      <c r="B8" s="37" t="s">
        <v>36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49</v>
      </c>
      <c r="H8" s="39" t="s">
        <v>9</v>
      </c>
      <c r="I8" s="39"/>
      <c r="J8" s="37" t="s">
        <v>50</v>
      </c>
      <c r="K8" s="39" t="s">
        <v>9</v>
      </c>
      <c r="L8" s="40"/>
    </row>
    <row r="9" spans="1:12" s="17" customFormat="1" ht="12.75" customHeight="1" x14ac:dyDescent="0.2">
      <c r="A9" s="37"/>
      <c r="B9" s="38"/>
      <c r="C9" s="37"/>
      <c r="D9" s="37"/>
      <c r="E9" s="37"/>
      <c r="F9" s="37"/>
      <c r="G9" s="37"/>
      <c r="H9" s="32" t="s">
        <v>10</v>
      </c>
      <c r="I9" s="32" t="s">
        <v>59</v>
      </c>
      <c r="J9" s="37"/>
      <c r="K9" s="32" t="s">
        <v>10</v>
      </c>
      <c r="L9" s="32" t="s">
        <v>59</v>
      </c>
    </row>
    <row r="10" spans="1:12" s="17" customFormat="1" ht="12.75" x14ac:dyDescent="0.2">
      <c r="A10" s="37"/>
      <c r="B10" s="38"/>
      <c r="C10" s="37"/>
      <c r="D10" s="37"/>
      <c r="E10" s="37"/>
      <c r="F10" s="37"/>
      <c r="G10" s="37"/>
      <c r="H10" s="32"/>
      <c r="I10" s="34"/>
      <c r="J10" s="37"/>
      <c r="K10" s="33"/>
      <c r="L10" s="34"/>
    </row>
    <row r="11" spans="1:12" s="17" customFormat="1" ht="86.25" customHeight="1" x14ac:dyDescent="0.2">
      <c r="A11" s="37"/>
      <c r="B11" s="38"/>
      <c r="C11" s="37"/>
      <c r="D11" s="37"/>
      <c r="E11" s="37"/>
      <c r="F11" s="37"/>
      <c r="G11" s="37"/>
      <c r="H11" s="32"/>
      <c r="I11" s="34"/>
      <c r="J11" s="37"/>
      <c r="K11" s="33"/>
      <c r="L11" s="34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hidden="1" customHeight="1" x14ac:dyDescent="0.25">
      <c r="A17" s="26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0</v>
      </c>
      <c r="H17" s="13">
        <f t="shared" ref="H17:L17" si="6">SUM(H18:H22)</f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</row>
    <row r="18" spans="1:12" hidden="1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hidden="1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25">
        <f t="shared" si="4"/>
        <v>0</v>
      </c>
      <c r="H19" s="25"/>
      <c r="I19" s="25"/>
      <c r="J19" s="25">
        <f t="shared" si="5"/>
        <v>0</v>
      </c>
      <c r="K19" s="25"/>
      <c r="L19" s="25"/>
    </row>
    <row r="20" spans="1:12" hidden="1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25">
        <f t="shared" si="4"/>
        <v>0</v>
      </c>
      <c r="H20" s="25"/>
      <c r="I20" s="25"/>
      <c r="J20" s="25">
        <f t="shared" si="5"/>
        <v>0</v>
      </c>
      <c r="K20" s="25"/>
      <c r="L20" s="25"/>
    </row>
    <row r="21" spans="1:12" hidden="1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25">
        <f t="shared" si="4"/>
        <v>0</v>
      </c>
      <c r="H21" s="25"/>
      <c r="I21" s="25"/>
      <c r="J21" s="25">
        <f t="shared" si="5"/>
        <v>0</v>
      </c>
      <c r="K21" s="25"/>
      <c r="L21" s="25"/>
    </row>
    <row r="22" spans="1:12" hidden="1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25">
        <f t="shared" si="4"/>
        <v>0</v>
      </c>
      <c r="H22" s="25"/>
      <c r="I22" s="25"/>
      <c r="J22" s="25">
        <f t="shared" si="5"/>
        <v>0</v>
      </c>
      <c r="K22" s="25"/>
      <c r="L22" s="25"/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367308.80000000005</v>
      </c>
      <c r="H41" s="8">
        <f t="shared" ref="H41:L41" si="15">SUM(H13+H17+H23+H26+H34+H37)</f>
        <v>367308.80000000005</v>
      </c>
      <c r="I41" s="8">
        <f t="shared" si="15"/>
        <v>0</v>
      </c>
      <c r="J41" s="8">
        <f t="shared" si="15"/>
        <v>364143.80000000005</v>
      </c>
      <c r="K41" s="8">
        <f t="shared" si="15"/>
        <v>364143.80000000005</v>
      </c>
      <c r="L41" s="8">
        <f t="shared" si="15"/>
        <v>0</v>
      </c>
    </row>
    <row r="43" spans="1:12" hidden="1" x14ac:dyDescent="0.25">
      <c r="A43" s="1" t="s">
        <v>58</v>
      </c>
      <c r="G43" s="16">
        <f>SUM(G19+G20+G21+G22+G25+G28+G29+G30+G31+G39+G40)</f>
        <v>355743.8</v>
      </c>
      <c r="H43" s="16">
        <f t="shared" ref="H43:L43" si="16">SUM(H19+H20+H21+H22+H25+H28+H29+H30+H31+H39+H40)</f>
        <v>355743.8</v>
      </c>
      <c r="I43" s="16">
        <f t="shared" si="16"/>
        <v>0</v>
      </c>
      <c r="J43" s="16">
        <f t="shared" si="16"/>
        <v>355743.8</v>
      </c>
      <c r="K43" s="16">
        <f t="shared" si="16"/>
        <v>355743.8</v>
      </c>
      <c r="L43" s="16">
        <f t="shared" si="16"/>
        <v>0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 6</vt:lpstr>
      <vt:lpstr>приложение 9</vt:lpstr>
      <vt:lpstr>'приложение  6'!Область_печати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2013-10-25T05:11:51Z</dcterms:modified>
</cp:coreProperties>
</file>